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7995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Z5" i="1" l="1"/>
  <c r="Z4" i="1"/>
  <c r="C13" i="1" l="1"/>
  <c r="D13" i="1"/>
  <c r="E13" i="1"/>
  <c r="F13" i="1"/>
  <c r="G13" i="1"/>
  <c r="H13" i="1"/>
  <c r="I13" i="1"/>
  <c r="B13" i="1"/>
  <c r="S6" i="1"/>
  <c r="S7" i="1"/>
  <c r="S8" i="1"/>
  <c r="S5" i="1"/>
  <c r="S4" i="1"/>
  <c r="U13" i="1"/>
  <c r="I17" i="1" s="1"/>
  <c r="Q5" i="1"/>
  <c r="Q6" i="1"/>
  <c r="Q7" i="1"/>
  <c r="Q8" i="1"/>
  <c r="Q9" i="1"/>
  <c r="Q10" i="1"/>
  <c r="AA10" i="1" s="1"/>
  <c r="Q11" i="1"/>
  <c r="AA11" i="1" s="1"/>
  <c r="Q12" i="1"/>
  <c r="AA12" i="1" s="1"/>
  <c r="Q4" i="1"/>
  <c r="S13" i="1" l="1"/>
  <c r="V7" i="1"/>
  <c r="Z7" i="1" s="1"/>
  <c r="V4" i="1"/>
  <c r="V5" i="1"/>
  <c r="W5" i="1" s="1"/>
  <c r="AB12" i="1"/>
  <c r="AB11" i="1"/>
  <c r="AB10" i="1"/>
  <c r="I15" i="1"/>
  <c r="AA9" i="1"/>
  <c r="AB9" i="1" s="1"/>
  <c r="W4" i="1"/>
  <c r="Y4" i="1"/>
  <c r="W7" i="1"/>
  <c r="Y7" i="1"/>
  <c r="V8" i="1"/>
  <c r="W8" i="1" s="1"/>
  <c r="V6" i="1"/>
  <c r="Q13" i="1"/>
  <c r="W6" i="1"/>
  <c r="X4" i="1"/>
  <c r="AA4" i="1" s="1"/>
  <c r="AB4" i="1" s="1"/>
  <c r="X7" i="1" l="1"/>
  <c r="AA7" i="1" s="1"/>
  <c r="AB7" i="1" s="1"/>
  <c r="X5" i="1"/>
  <c r="AA5" i="1" s="1"/>
  <c r="AB5" i="1" s="1"/>
  <c r="Y5" i="1"/>
  <c r="X8" i="1"/>
  <c r="AA8" i="1" s="1"/>
  <c r="AB8" i="1" s="1"/>
  <c r="Z8" i="1"/>
  <c r="Y8" i="1"/>
  <c r="D22" i="1"/>
  <c r="X6" i="1"/>
  <c r="AA6" i="1" s="1"/>
  <c r="AB6" i="1" s="1"/>
  <c r="Z6" i="1"/>
  <c r="Y6" i="1"/>
  <c r="V13" i="1"/>
  <c r="X13" i="1" s="1"/>
  <c r="W13" i="1"/>
  <c r="AA13" i="1" l="1"/>
  <c r="D20" i="1"/>
  <c r="F19" i="1" s="1"/>
  <c r="D29" i="1"/>
  <c r="D23" i="1"/>
  <c r="F22" i="1" s="1"/>
  <c r="D27" i="1"/>
  <c r="D25" i="1" l="1"/>
  <c r="I22" i="1"/>
</calcChain>
</file>

<file path=xl/comments1.xml><?xml version="1.0" encoding="utf-8"?>
<comments xmlns="http://schemas.openxmlformats.org/spreadsheetml/2006/main">
  <authors>
    <author xml:space="preserve"> </author>
  </authors>
  <commentList>
    <comment ref="T3" authorId="0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avance físico con relación a la actividad terminada.
</t>
        </r>
      </text>
    </comment>
  </commentList>
</comments>
</file>

<file path=xl/sharedStrings.xml><?xml version="1.0" encoding="utf-8"?>
<sst xmlns="http://schemas.openxmlformats.org/spreadsheetml/2006/main" count="60" uniqueCount="57">
  <si>
    <t>Actividad</t>
  </si>
  <si>
    <t>AB</t>
  </si>
  <si>
    <t>AC.</t>
  </si>
  <si>
    <t>AD</t>
  </si>
  <si>
    <t>BC</t>
  </si>
  <si>
    <t>BE</t>
  </si>
  <si>
    <t>CF</t>
  </si>
  <si>
    <t>DF</t>
  </si>
  <si>
    <t>EF</t>
  </si>
  <si>
    <t>FG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</si>
  <si>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</si>
  <si>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</si>
  <si>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</si>
  <si>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</si>
  <si>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</si>
  <si>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</si>
  <si>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</si>
  <si>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</si>
  <si>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</si>
  <si>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</si>
  <si>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</si>
  <si>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</si>
  <si>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</si>
  <si>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</si>
  <si>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</si>
  <si>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AC</t>
  </si>
  <si>
    <t>EV</t>
  </si>
  <si>
    <t>PV</t>
  </si>
  <si>
    <t>SPI</t>
  </si>
  <si>
    <t>CPI</t>
  </si>
  <si>
    <t>% comp</t>
  </si>
  <si>
    <t>sem</t>
  </si>
  <si>
    <t>=</t>
  </si>
  <si>
    <t>Corte en Semana 8</t>
  </si>
  <si>
    <t>Duración</t>
  </si>
  <si>
    <t>EAC - AC =</t>
  </si>
  <si>
    <t>Durac.Total =</t>
  </si>
  <si>
    <t xml:space="preserve">BAC </t>
  </si>
  <si>
    <t>Rendimiento del uso del tiempo = SPI =</t>
  </si>
  <si>
    <t>Rendimiento del uso del dinero = CPI =</t>
  </si>
  <si>
    <t>SV</t>
  </si>
  <si>
    <t>CV</t>
  </si>
  <si>
    <t>VAC =</t>
  </si>
  <si>
    <t>BAC - EAC =</t>
  </si>
  <si>
    <t>Implica disminución de las utilidades.</t>
  </si>
  <si>
    <t>Uso ineficiente del dinero</t>
  </si>
  <si>
    <t>Uso ineficiente del tiempo</t>
  </si>
  <si>
    <t>AC semana 8 =</t>
  </si>
  <si>
    <t>VP semana 8 =</t>
  </si>
  <si>
    <t>VP (act.terminadas)</t>
  </si>
  <si>
    <t>EAC</t>
  </si>
  <si>
    <t>Presupuesto aprobado</t>
  </si>
  <si>
    <t>Solución Caso 2 (A)- VALOR GANADO</t>
  </si>
  <si>
    <t>VAC</t>
  </si>
  <si>
    <t>Duración estimada a la conclusión</t>
  </si>
  <si>
    <t>Estimado al completamiento EAC =</t>
  </si>
  <si>
    <t>Estimado para completar ETC=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</si>
</sst>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_ [$$-2C0A]\ * #,##0.00_ ;_ [$$-2C0A]\ * \-#,##0.00_ ;_ [$$-2C0A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 applyAlignment="1">
      <alignment horizontal="center"/>
    </xf>
    <xf numFmtId="166" fontId="3" fillId="0" borderId="0" xfId="0" applyNumberFormat="1" applyFont="1" applyBorder="1"/>
    <xf numFmtId="166" fontId="3" fillId="0" borderId="9" xfId="0" applyNumberFormat="1" applyFont="1" applyBorder="1"/>
    <xf numFmtId="166" fontId="3" fillId="0" borderId="0" xfId="0" applyNumberFormat="1" applyFont="1"/>
    <xf numFmtId="166" fontId="3" fillId="0" borderId="5" xfId="0" applyNumberFormat="1" applyFont="1" applyBorder="1"/>
    <xf numFmtId="164" fontId="3" fillId="0" borderId="5" xfId="1" applyNumberFormat="1" applyFont="1" applyBorder="1"/>
    <xf numFmtId="2" fontId="3" fillId="0" borderId="5" xfId="0" applyNumberFormat="1" applyFont="1" applyBorder="1" applyAlignment="1">
      <alignment horizontal="center"/>
    </xf>
    <xf numFmtId="0" fontId="3" fillId="0" borderId="5" xfId="0" applyFont="1" applyBorder="1"/>
    <xf numFmtId="0" fontId="2" fillId="0" borderId="10" xfId="0" applyFont="1" applyBorder="1" applyAlignment="1">
      <alignment horizontal="center"/>
    </xf>
    <xf numFmtId="166" fontId="3" fillId="0" borderId="4" xfId="0" applyNumberFormat="1" applyFont="1" applyBorder="1"/>
    <xf numFmtId="166" fontId="3" fillId="0" borderId="11" xfId="0" applyNumberFormat="1" applyFont="1" applyBorder="1"/>
    <xf numFmtId="0" fontId="3" fillId="0" borderId="4" xfId="0" applyFont="1" applyBorder="1"/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2" fontId="3" fillId="0" borderId="0" xfId="0" applyNumberFormat="1" applyFont="1" applyAlignment="1">
      <alignment horizontal="center"/>
    </xf>
    <xf numFmtId="0" fontId="3" fillId="0" borderId="14" xfId="0" applyFont="1" applyBorder="1"/>
    <xf numFmtId="166" fontId="3" fillId="0" borderId="14" xfId="0" applyNumberFormat="1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166" fontId="3" fillId="0" borderId="15" xfId="0" applyNumberFormat="1" applyFont="1" applyBorder="1"/>
    <xf numFmtId="0" fontId="3" fillId="0" borderId="13" xfId="0" applyFont="1" applyBorder="1"/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166" fontId="3" fillId="0" borderId="13" xfId="0" applyNumberFormat="1" applyFont="1" applyBorder="1"/>
    <xf numFmtId="0" fontId="2" fillId="0" borderId="16" xfId="0" applyFont="1" applyBorder="1" applyAlignment="1">
      <alignment horizontal="center"/>
    </xf>
    <xf numFmtId="166" fontId="3" fillId="0" borderId="17" xfId="0" applyNumberFormat="1" applyFont="1" applyBorder="1"/>
    <xf numFmtId="166" fontId="3" fillId="0" borderId="18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6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15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2" xfId="0" applyFont="1" applyFill="1" applyBorder="1"/>
    <xf numFmtId="165" fontId="3" fillId="0" borderId="12" xfId="0" applyNumberFormat="1" applyFont="1" applyFill="1" applyBorder="1"/>
    <xf numFmtId="0" fontId="3" fillId="0" borderId="7" xfId="0" applyFont="1" applyFill="1" applyBorder="1"/>
    <xf numFmtId="0" fontId="3" fillId="0" borderId="0" xfId="0" applyFont="1" applyFill="1"/>
    <xf numFmtId="0" fontId="3" fillId="0" borderId="10" xfId="0" applyFont="1" applyFill="1" applyBorder="1" applyAlignment="1"/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0" xfId="0" applyFont="1" applyFill="1" applyAlignment="1"/>
    <xf numFmtId="166" fontId="3" fillId="0" borderId="14" xfId="0" applyNumberFormat="1" applyFont="1" applyFill="1" applyBorder="1" applyAlignment="1">
      <alignment horizontal="center"/>
    </xf>
    <xf numFmtId="166" fontId="3" fillId="0" borderId="7" xfId="0" applyNumberFormat="1" applyFont="1" applyFill="1" applyBorder="1"/>
    <xf numFmtId="0" fontId="3" fillId="0" borderId="13" xfId="0" applyFont="1" applyFill="1" applyBorder="1" applyAlignment="1">
      <alignment horizontal="right"/>
    </xf>
    <xf numFmtId="0" fontId="3" fillId="0" borderId="14" xfId="0" applyFont="1" applyFill="1" applyBorder="1"/>
    <xf numFmtId="166" fontId="3" fillId="0" borderId="14" xfId="0" applyNumberFormat="1" applyFont="1" applyFill="1" applyBorder="1"/>
    <xf numFmtId="166" fontId="3" fillId="0" borderId="15" xfId="0" applyNumberFormat="1" applyFont="1" applyFill="1" applyBorder="1"/>
    <xf numFmtId="2" fontId="3" fillId="0" borderId="1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/>
    <xf numFmtId="0" fontId="3" fillId="0" borderId="5" xfId="0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0"/>
  <sheetViews>
    <sheetView tabSelected="1" workbookViewId="0">
      <selection activeCell="I17" sqref="I17"/>
    </sheetView>
  </sheetViews>
  <sheetFormatPr baseColWidth="10" defaultRowHeight="12.75" x14ac:dyDescent="0.2"/>
  <cols>
    <col min="1" max="1" width="10.42578125" style="2" customWidth="1"/>
    <col min="2" max="2" width="21.5703125" style="1" customWidth="1"/>
    <col min="3" max="3" width="11.42578125" style="1" bestFit="1" customWidth="1"/>
    <col min="4" max="4" width="12.140625" style="1" bestFit="1" customWidth="1"/>
    <col min="5" max="5" width="11.140625" style="1" bestFit="1" customWidth="1"/>
    <col min="6" max="6" width="12.140625" style="1" bestFit="1" customWidth="1"/>
    <col min="7" max="7" width="11.140625" style="1" bestFit="1" customWidth="1"/>
    <col min="8" max="8" width="13.28515625" style="1" customWidth="1"/>
    <col min="9" max="9" width="11.7109375" style="1" bestFit="1" customWidth="1"/>
    <col min="10" max="16" width="10.42578125" style="1" customWidth="1"/>
    <col min="17" max="17" width="18.140625" style="1" bestFit="1" customWidth="1"/>
    <col min="18" max="18" width="7.85546875" style="2" bestFit="1" customWidth="1"/>
    <col min="19" max="19" width="11.140625" style="1" bestFit="1" customWidth="1"/>
    <col min="20" max="20" width="7" style="1" bestFit="1" customWidth="1"/>
    <col min="21" max="22" width="11.140625" style="1" bestFit="1" customWidth="1"/>
    <col min="23" max="23" width="6.7109375" style="2" bestFit="1" customWidth="1"/>
    <col min="24" max="24" width="6.7109375" style="1" bestFit="1" customWidth="1"/>
    <col min="25" max="26" width="10.7109375" style="1" bestFit="1" customWidth="1"/>
    <col min="27" max="27" width="12.140625" style="1" bestFit="1" customWidth="1"/>
    <col min="28" max="16384" width="11.42578125" style="1"/>
  </cols>
  <sheetData>
    <row r="1" spans="1:28" ht="19.5" thickBot="1" x14ac:dyDescent="0.35">
      <c r="A1" s="65" t="s">
        <v>52</v>
      </c>
      <c r="B1" s="66"/>
      <c r="C1" s="66"/>
      <c r="D1" s="67"/>
    </row>
    <row r="2" spans="1:28" x14ac:dyDescent="0.2">
      <c r="Q2" s="1" t="s">
        <v>51</v>
      </c>
      <c r="S2" s="68" t="s">
        <v>33</v>
      </c>
      <c r="T2" s="68"/>
      <c r="U2" s="68"/>
      <c r="V2" s="68"/>
    </row>
    <row r="3" spans="1:28" s="8" customFormat="1" x14ac:dyDescent="0.2">
      <c r="A3" s="3" t="s">
        <v>0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6" t="s">
        <v>21</v>
      </c>
      <c r="N3" s="6" t="s">
        <v>22</v>
      </c>
      <c r="O3" s="6" t="s">
        <v>23</v>
      </c>
      <c r="P3" s="6" t="s">
        <v>24</v>
      </c>
      <c r="Q3" s="34" t="s">
        <v>49</v>
      </c>
      <c r="R3" s="34" t="s">
        <v>34</v>
      </c>
      <c r="S3" s="39" t="s">
        <v>27</v>
      </c>
      <c r="T3" s="7" t="s">
        <v>30</v>
      </c>
      <c r="U3" s="39" t="s">
        <v>25</v>
      </c>
      <c r="V3" s="39" t="s">
        <v>26</v>
      </c>
      <c r="W3" s="39" t="s">
        <v>28</v>
      </c>
      <c r="X3" s="39" t="s">
        <v>29</v>
      </c>
      <c r="Y3" s="39" t="s">
        <v>40</v>
      </c>
      <c r="Z3" s="39" t="s">
        <v>41</v>
      </c>
      <c r="AA3" s="39" t="s">
        <v>50</v>
      </c>
      <c r="AB3" s="39" t="s">
        <v>53</v>
      </c>
    </row>
    <row r="4" spans="1:28" x14ac:dyDescent="0.2">
      <c r="A4" s="9" t="s">
        <v>1</v>
      </c>
      <c r="B4" s="10">
        <v>2000</v>
      </c>
      <c r="C4" s="10">
        <v>2000</v>
      </c>
      <c r="D4" s="10">
        <v>3000</v>
      </c>
      <c r="E4" s="10">
        <v>3000</v>
      </c>
      <c r="F4" s="10">
        <v>4000</v>
      </c>
      <c r="G4" s="10">
        <v>4000</v>
      </c>
      <c r="H4" s="10">
        <v>3000</v>
      </c>
      <c r="I4" s="11"/>
      <c r="J4" s="12"/>
      <c r="K4" s="12"/>
      <c r="L4" s="12"/>
      <c r="M4" s="12"/>
      <c r="N4" s="12"/>
      <c r="O4" s="12"/>
      <c r="P4" s="12"/>
      <c r="Q4" s="35">
        <f>SUM(B4:P4)</f>
        <v>21000</v>
      </c>
      <c r="R4" s="37">
        <v>7</v>
      </c>
      <c r="S4" s="13">
        <f>SUM(B4:I4)</f>
        <v>21000</v>
      </c>
      <c r="T4" s="14">
        <v>1</v>
      </c>
      <c r="U4" s="13">
        <v>23500</v>
      </c>
      <c r="V4" s="13">
        <f>+T4*Q4</f>
        <v>21000</v>
      </c>
      <c r="W4" s="15">
        <f>+V4/S4</f>
        <v>1</v>
      </c>
      <c r="X4" s="15">
        <f>+V4/U4</f>
        <v>0.8936170212765957</v>
      </c>
      <c r="Y4" s="13">
        <f>+V4-S4</f>
        <v>0</v>
      </c>
      <c r="Z4" s="13">
        <f>+V4-U4</f>
        <v>-2500</v>
      </c>
      <c r="AA4" s="13">
        <f>+Q4/X4</f>
        <v>23500</v>
      </c>
      <c r="AB4" s="13">
        <f>+Q4-AA4</f>
        <v>-2500</v>
      </c>
    </row>
    <row r="5" spans="1:28" x14ac:dyDescent="0.2">
      <c r="A5" s="9" t="s">
        <v>2</v>
      </c>
      <c r="B5" s="10">
        <v>3000</v>
      </c>
      <c r="C5" s="10">
        <v>3000</v>
      </c>
      <c r="D5" s="10">
        <v>3000</v>
      </c>
      <c r="E5" s="10">
        <v>4000</v>
      </c>
      <c r="F5" s="10">
        <v>4000</v>
      </c>
      <c r="G5" s="10">
        <v>4000</v>
      </c>
      <c r="H5" s="10">
        <v>4000</v>
      </c>
      <c r="I5" s="11">
        <v>2000</v>
      </c>
      <c r="J5" s="12">
        <v>2000</v>
      </c>
      <c r="K5" s="12">
        <v>1000</v>
      </c>
      <c r="L5" s="12"/>
      <c r="M5" s="12"/>
      <c r="N5" s="12"/>
      <c r="O5" s="12"/>
      <c r="P5" s="12"/>
      <c r="Q5" s="35">
        <f t="shared" ref="Q5:Q12" si="0">SUM(B5:P5)</f>
        <v>30000</v>
      </c>
      <c r="R5" s="37">
        <v>10</v>
      </c>
      <c r="S5" s="13">
        <f>SUM(B5:I5)</f>
        <v>27000</v>
      </c>
      <c r="T5" s="14">
        <v>0.6</v>
      </c>
      <c r="U5" s="13">
        <v>19200</v>
      </c>
      <c r="V5" s="13">
        <f>+T5*Q5</f>
        <v>18000</v>
      </c>
      <c r="W5" s="15">
        <f>+V5/S5</f>
        <v>0.66666666666666663</v>
      </c>
      <c r="X5" s="15">
        <f>+V5/U5</f>
        <v>0.9375</v>
      </c>
      <c r="Y5" s="13">
        <f t="shared" ref="Y5:Y8" si="1">+V5-S5</f>
        <v>-9000</v>
      </c>
      <c r="Z5" s="13">
        <f>+V5-U5</f>
        <v>-1200</v>
      </c>
      <c r="AA5" s="13">
        <f t="shared" ref="AA5:AA8" si="2">+Q5/X5</f>
        <v>32000</v>
      </c>
      <c r="AB5" s="13">
        <f t="shared" ref="AB5:AB12" si="3">+Q5-AA5</f>
        <v>-2000</v>
      </c>
    </row>
    <row r="6" spans="1:28" x14ac:dyDescent="0.2">
      <c r="A6" s="9" t="s">
        <v>3</v>
      </c>
      <c r="B6" s="10">
        <v>5000</v>
      </c>
      <c r="C6" s="10">
        <v>5000</v>
      </c>
      <c r="D6" s="10">
        <v>6000</v>
      </c>
      <c r="E6" s="10">
        <v>4000</v>
      </c>
      <c r="F6" s="10">
        <v>4000</v>
      </c>
      <c r="G6" s="10">
        <v>4000</v>
      </c>
      <c r="H6" s="10">
        <v>3000</v>
      </c>
      <c r="I6" s="11">
        <v>1000</v>
      </c>
      <c r="J6" s="12"/>
      <c r="K6" s="12"/>
      <c r="L6" s="12"/>
      <c r="M6" s="12"/>
      <c r="N6" s="12"/>
      <c r="O6" s="12"/>
      <c r="P6" s="12"/>
      <c r="Q6" s="35">
        <f t="shared" si="0"/>
        <v>32000</v>
      </c>
      <c r="R6" s="37">
        <v>8</v>
      </c>
      <c r="S6" s="13">
        <f>SUM(B6:I6)</f>
        <v>32000</v>
      </c>
      <c r="T6" s="14">
        <v>0.875</v>
      </c>
      <c r="U6" s="13">
        <v>37500</v>
      </c>
      <c r="V6" s="13">
        <f>+T6*Q6</f>
        <v>28000</v>
      </c>
      <c r="W6" s="15">
        <f>+V6/S6</f>
        <v>0.875</v>
      </c>
      <c r="X6" s="15">
        <f>+V6/U6</f>
        <v>0.7466666666666667</v>
      </c>
      <c r="Y6" s="13">
        <f t="shared" si="1"/>
        <v>-4000</v>
      </c>
      <c r="Z6" s="13">
        <f t="shared" ref="Z6:Z8" si="4">+V6-U6</f>
        <v>-9500</v>
      </c>
      <c r="AA6" s="13">
        <f t="shared" si="2"/>
        <v>42857.142857142855</v>
      </c>
      <c r="AB6" s="13">
        <f t="shared" si="3"/>
        <v>-10857.142857142855</v>
      </c>
    </row>
    <row r="7" spans="1:28" x14ac:dyDescent="0.2">
      <c r="A7" s="9" t="s">
        <v>4</v>
      </c>
      <c r="B7" s="10"/>
      <c r="C7" s="10"/>
      <c r="D7" s="10"/>
      <c r="E7" s="10"/>
      <c r="F7" s="10"/>
      <c r="G7" s="10"/>
      <c r="H7" s="10"/>
      <c r="I7" s="11">
        <v>3000</v>
      </c>
      <c r="J7" s="12">
        <v>4000</v>
      </c>
      <c r="K7" s="12">
        <v>4000</v>
      </c>
      <c r="L7" s="12">
        <v>5000</v>
      </c>
      <c r="M7" s="12"/>
      <c r="N7" s="12"/>
      <c r="O7" s="12"/>
      <c r="P7" s="12"/>
      <c r="Q7" s="35">
        <f t="shared" si="0"/>
        <v>16000</v>
      </c>
      <c r="R7" s="37">
        <v>4</v>
      </c>
      <c r="S7" s="13">
        <f>SUM(B7:I7)</f>
        <v>3000</v>
      </c>
      <c r="T7" s="14">
        <v>0.5</v>
      </c>
      <c r="U7" s="13">
        <v>8000</v>
      </c>
      <c r="V7" s="13">
        <f>+T7*Q7</f>
        <v>8000</v>
      </c>
      <c r="W7" s="15">
        <f>+V7/S7</f>
        <v>2.6666666666666665</v>
      </c>
      <c r="X7" s="15">
        <f>+V7/U7</f>
        <v>1</v>
      </c>
      <c r="Y7" s="13">
        <f t="shared" si="1"/>
        <v>5000</v>
      </c>
      <c r="Z7" s="13">
        <f t="shared" si="4"/>
        <v>0</v>
      </c>
      <c r="AA7" s="13">
        <f t="shared" si="2"/>
        <v>16000</v>
      </c>
      <c r="AB7" s="13">
        <f t="shared" si="3"/>
        <v>0</v>
      </c>
    </row>
    <row r="8" spans="1:28" x14ac:dyDescent="0.2">
      <c r="A8" s="9" t="s">
        <v>5</v>
      </c>
      <c r="B8" s="10"/>
      <c r="C8" s="10"/>
      <c r="D8" s="10"/>
      <c r="E8" s="10"/>
      <c r="F8" s="10"/>
      <c r="G8" s="10"/>
      <c r="H8" s="10"/>
      <c r="I8" s="11">
        <v>6000</v>
      </c>
      <c r="J8" s="12">
        <v>6000</v>
      </c>
      <c r="K8" s="12"/>
      <c r="L8" s="12"/>
      <c r="M8" s="12"/>
      <c r="N8" s="12"/>
      <c r="O8" s="12"/>
      <c r="P8" s="12"/>
      <c r="Q8" s="35">
        <f t="shared" si="0"/>
        <v>12000</v>
      </c>
      <c r="R8" s="37">
        <v>2</v>
      </c>
      <c r="S8" s="13">
        <f>SUM(B8:I8)</f>
        <v>6000</v>
      </c>
      <c r="T8" s="14">
        <v>0.5</v>
      </c>
      <c r="U8" s="13">
        <v>5500</v>
      </c>
      <c r="V8" s="13">
        <f>+T8*Q8</f>
        <v>6000</v>
      </c>
      <c r="W8" s="15">
        <f>+V8/S8</f>
        <v>1</v>
      </c>
      <c r="X8" s="15">
        <f>+V8/U8</f>
        <v>1.0909090909090908</v>
      </c>
      <c r="Y8" s="13">
        <f t="shared" si="1"/>
        <v>0</v>
      </c>
      <c r="Z8" s="13">
        <f t="shared" si="4"/>
        <v>500</v>
      </c>
      <c r="AA8" s="13">
        <f t="shared" si="2"/>
        <v>11000</v>
      </c>
      <c r="AB8" s="13">
        <f t="shared" si="3"/>
        <v>1000</v>
      </c>
    </row>
    <row r="9" spans="1:28" x14ac:dyDescent="0.2">
      <c r="A9" s="9" t="s">
        <v>6</v>
      </c>
      <c r="B9" s="10"/>
      <c r="C9" s="10"/>
      <c r="D9" s="10"/>
      <c r="E9" s="10"/>
      <c r="F9" s="10"/>
      <c r="G9" s="10"/>
      <c r="H9" s="10"/>
      <c r="I9" s="11"/>
      <c r="J9" s="12"/>
      <c r="K9" s="12"/>
      <c r="L9" s="12"/>
      <c r="M9" s="12">
        <v>2000</v>
      </c>
      <c r="N9" s="12">
        <v>3000</v>
      </c>
      <c r="O9" s="12">
        <v>3000</v>
      </c>
      <c r="P9" s="12"/>
      <c r="Q9" s="35">
        <f t="shared" si="0"/>
        <v>8000</v>
      </c>
      <c r="R9" s="37">
        <v>3</v>
      </c>
      <c r="S9" s="13"/>
      <c r="T9" s="14"/>
      <c r="U9" s="13"/>
      <c r="V9" s="13"/>
      <c r="W9" s="15"/>
      <c r="X9" s="15"/>
      <c r="Y9" s="16"/>
      <c r="Z9" s="30"/>
      <c r="AA9" s="13">
        <f>+Q9</f>
        <v>8000</v>
      </c>
      <c r="AB9" s="13">
        <f t="shared" si="3"/>
        <v>0</v>
      </c>
    </row>
    <row r="10" spans="1:28" x14ac:dyDescent="0.2">
      <c r="A10" s="9" t="s">
        <v>7</v>
      </c>
      <c r="B10" s="10"/>
      <c r="C10" s="10"/>
      <c r="D10" s="10"/>
      <c r="E10" s="10"/>
      <c r="F10" s="10"/>
      <c r="G10" s="10"/>
      <c r="H10" s="10"/>
      <c r="I10" s="11"/>
      <c r="J10" s="12">
        <v>3000</v>
      </c>
      <c r="K10" s="12">
        <v>3000</v>
      </c>
      <c r="L10" s="12">
        <v>3000</v>
      </c>
      <c r="M10" s="12">
        <v>4000</v>
      </c>
      <c r="N10" s="12">
        <v>4000</v>
      </c>
      <c r="O10" s="12"/>
      <c r="P10" s="12"/>
      <c r="Q10" s="35">
        <f t="shared" si="0"/>
        <v>17000</v>
      </c>
      <c r="R10" s="37">
        <v>5</v>
      </c>
      <c r="S10" s="13"/>
      <c r="T10" s="14"/>
      <c r="U10" s="13"/>
      <c r="V10" s="13"/>
      <c r="W10" s="15"/>
      <c r="X10" s="15"/>
      <c r="Y10" s="16"/>
      <c r="Z10" s="30"/>
      <c r="AA10" s="13">
        <f t="shared" ref="AA10:AA12" si="5">+Q10</f>
        <v>17000</v>
      </c>
      <c r="AB10" s="13">
        <f t="shared" si="3"/>
        <v>0</v>
      </c>
    </row>
    <row r="11" spans="1:28" x14ac:dyDescent="0.2">
      <c r="A11" s="9" t="s">
        <v>8</v>
      </c>
      <c r="B11" s="10"/>
      <c r="C11" s="10"/>
      <c r="D11" s="10"/>
      <c r="E11" s="10"/>
      <c r="F11" s="10"/>
      <c r="G11" s="10"/>
      <c r="H11" s="10"/>
      <c r="I11" s="11"/>
      <c r="J11" s="12"/>
      <c r="K11" s="12"/>
      <c r="L11" s="12">
        <v>2000</v>
      </c>
      <c r="M11" s="12">
        <v>2000</v>
      </c>
      <c r="N11" s="12"/>
      <c r="O11" s="12"/>
      <c r="P11" s="12"/>
      <c r="Q11" s="35">
        <f t="shared" si="0"/>
        <v>4000</v>
      </c>
      <c r="R11" s="37">
        <v>2</v>
      </c>
      <c r="S11" s="13"/>
      <c r="T11" s="14"/>
      <c r="U11" s="13"/>
      <c r="V11" s="13"/>
      <c r="W11" s="15"/>
      <c r="X11" s="15"/>
      <c r="Y11" s="16"/>
      <c r="Z11" s="30"/>
      <c r="AA11" s="13">
        <f t="shared" si="5"/>
        <v>4000</v>
      </c>
      <c r="AB11" s="13">
        <f t="shared" si="3"/>
        <v>0</v>
      </c>
    </row>
    <row r="12" spans="1:28" s="20" customFormat="1" x14ac:dyDescent="0.2">
      <c r="A12" s="17" t="s">
        <v>9</v>
      </c>
      <c r="B12" s="18"/>
      <c r="C12" s="18"/>
      <c r="D12" s="18"/>
      <c r="E12" s="18"/>
      <c r="F12" s="18"/>
      <c r="G12" s="18"/>
      <c r="H12" s="18"/>
      <c r="I12" s="19"/>
      <c r="J12" s="18"/>
      <c r="K12" s="18"/>
      <c r="L12" s="18"/>
      <c r="M12" s="18"/>
      <c r="N12" s="18"/>
      <c r="O12" s="18"/>
      <c r="P12" s="18">
        <v>3000</v>
      </c>
      <c r="Q12" s="36">
        <f t="shared" si="0"/>
        <v>3000</v>
      </c>
      <c r="R12" s="38">
        <v>1</v>
      </c>
      <c r="S12" s="13"/>
      <c r="T12" s="14"/>
      <c r="U12" s="13"/>
      <c r="V12" s="13"/>
      <c r="W12" s="15"/>
      <c r="X12" s="15"/>
      <c r="Y12" s="16"/>
      <c r="Z12" s="30"/>
      <c r="AA12" s="13">
        <f t="shared" si="5"/>
        <v>3000</v>
      </c>
      <c r="AB12" s="13">
        <f t="shared" si="3"/>
        <v>0</v>
      </c>
    </row>
    <row r="13" spans="1:28" x14ac:dyDescent="0.2">
      <c r="B13" s="33">
        <f>SUM(B4:B12)</f>
        <v>10000</v>
      </c>
      <c r="C13" s="26">
        <f t="shared" ref="C13:I13" si="6">SUM(C4:C12)</f>
        <v>10000</v>
      </c>
      <c r="D13" s="26">
        <f t="shared" si="6"/>
        <v>12000</v>
      </c>
      <c r="E13" s="26">
        <f t="shared" si="6"/>
        <v>11000</v>
      </c>
      <c r="F13" s="26">
        <f t="shared" si="6"/>
        <v>12000</v>
      </c>
      <c r="G13" s="26">
        <f t="shared" si="6"/>
        <v>12000</v>
      </c>
      <c r="H13" s="26">
        <f t="shared" si="6"/>
        <v>10000</v>
      </c>
      <c r="I13" s="29">
        <f t="shared" si="6"/>
        <v>12000</v>
      </c>
      <c r="J13" s="12"/>
      <c r="K13" s="12"/>
      <c r="L13" s="12"/>
      <c r="M13" s="12"/>
      <c r="N13" s="12"/>
      <c r="O13" s="12"/>
      <c r="P13" s="12"/>
      <c r="Q13" s="13">
        <f>SUM(Q4:Q12)</f>
        <v>143000</v>
      </c>
      <c r="R13" s="21"/>
      <c r="S13" s="40">
        <f>SUM(S4:S12)</f>
        <v>89000</v>
      </c>
      <c r="T13" s="16"/>
      <c r="U13" s="40">
        <f>SUM(U4:U12)</f>
        <v>93700</v>
      </c>
      <c r="V13" s="40">
        <f>SUM(V4:V12)</f>
        <v>81000</v>
      </c>
      <c r="W13" s="41">
        <f>+V13/S13</f>
        <v>0.9101123595505618</v>
      </c>
      <c r="X13" s="41">
        <f>+V13/U13</f>
        <v>0.86446104589114192</v>
      </c>
      <c r="AA13" s="40">
        <f>SUM(AA4:AA12)</f>
        <v>157357.14285714284</v>
      </c>
    </row>
    <row r="14" spans="1:28" x14ac:dyDescent="0.2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21"/>
      <c r="S14" s="10"/>
      <c r="T14" s="31"/>
      <c r="U14" s="10"/>
      <c r="V14" s="10"/>
      <c r="W14" s="32"/>
      <c r="X14" s="32"/>
    </row>
    <row r="15" spans="1:28" x14ac:dyDescent="0.2">
      <c r="A15" s="1"/>
      <c r="H15" s="30" t="s">
        <v>48</v>
      </c>
      <c r="I15" s="29">
        <f>SUM(B13:I13)</f>
        <v>89000</v>
      </c>
      <c r="W15" s="24"/>
    </row>
    <row r="16" spans="1:28" x14ac:dyDescent="0.2">
      <c r="H16" s="31"/>
      <c r="I16" s="10"/>
      <c r="S16" s="12"/>
      <c r="U16" s="12"/>
      <c r="V16" s="12"/>
      <c r="W16" s="21"/>
      <c r="X16" s="12"/>
    </row>
    <row r="17" spans="1:24" x14ac:dyDescent="0.2">
      <c r="A17" s="1"/>
      <c r="H17" s="30" t="s">
        <v>47</v>
      </c>
      <c r="I17" s="29">
        <f>+U13</f>
        <v>93700</v>
      </c>
      <c r="S17" s="12"/>
      <c r="U17" s="12"/>
      <c r="V17" s="12"/>
      <c r="W17" s="21"/>
      <c r="X17" s="12"/>
    </row>
    <row r="18" spans="1:24" x14ac:dyDescent="0.2">
      <c r="A18" s="22"/>
      <c r="H18" s="31"/>
      <c r="I18" s="10"/>
      <c r="S18" s="12"/>
      <c r="U18" s="12"/>
      <c r="V18" s="12"/>
      <c r="W18" s="21"/>
      <c r="X18" s="12"/>
    </row>
    <row r="19" spans="1:24" x14ac:dyDescent="0.2">
      <c r="A19" s="42" t="s">
        <v>54</v>
      </c>
      <c r="B19" s="43"/>
      <c r="C19" s="44" t="s">
        <v>36</v>
      </c>
      <c r="D19" s="44">
        <v>15</v>
      </c>
      <c r="E19" s="45" t="s">
        <v>32</v>
      </c>
      <c r="F19" s="46">
        <f>+D19/D20</f>
        <v>16.481481481481481</v>
      </c>
      <c r="G19" s="47" t="s">
        <v>31</v>
      </c>
      <c r="H19" s="48"/>
      <c r="I19" s="48"/>
      <c r="S19" s="12"/>
      <c r="U19" s="12"/>
      <c r="V19" s="12"/>
      <c r="W19" s="21"/>
      <c r="X19" s="12"/>
    </row>
    <row r="20" spans="1:24" x14ac:dyDescent="0.2">
      <c r="A20" s="49"/>
      <c r="B20" s="50"/>
      <c r="C20" s="51" t="s">
        <v>28</v>
      </c>
      <c r="D20" s="52">
        <f>+W13</f>
        <v>0.9101123595505618</v>
      </c>
      <c r="E20" s="50"/>
      <c r="F20" s="50"/>
      <c r="G20" s="53"/>
      <c r="H20" s="48"/>
      <c r="I20" s="48"/>
      <c r="S20" s="12"/>
      <c r="U20" s="12"/>
      <c r="V20" s="12"/>
      <c r="W20" s="21"/>
      <c r="X20" s="12"/>
    </row>
    <row r="21" spans="1:24" x14ac:dyDescent="0.2">
      <c r="A21" s="54"/>
      <c r="B21" s="48"/>
      <c r="C21" s="48"/>
      <c r="D21" s="48"/>
      <c r="E21" s="48"/>
      <c r="F21" s="48"/>
      <c r="G21" s="48"/>
      <c r="H21" s="48"/>
      <c r="I21" s="48"/>
    </row>
    <row r="22" spans="1:24" x14ac:dyDescent="0.2">
      <c r="A22" s="63" t="s">
        <v>55</v>
      </c>
      <c r="B22" s="64"/>
      <c r="C22" s="44" t="s">
        <v>37</v>
      </c>
      <c r="D22" s="55">
        <f>+Q13</f>
        <v>143000</v>
      </c>
      <c r="E22" s="45" t="s">
        <v>32</v>
      </c>
      <c r="F22" s="56">
        <f>+D22/D23</f>
        <v>165420.98765432098</v>
      </c>
      <c r="G22" s="57" t="s">
        <v>42</v>
      </c>
      <c r="H22" s="58" t="s">
        <v>43</v>
      </c>
      <c r="I22" s="59">
        <f>+Q13-F22</f>
        <v>-22420.987654320983</v>
      </c>
      <c r="J22" s="25" t="s">
        <v>44</v>
      </c>
      <c r="K22" s="27"/>
      <c r="L22" s="28"/>
      <c r="M22" s="31"/>
      <c r="N22" s="31"/>
      <c r="O22" s="31"/>
      <c r="P22" s="31"/>
      <c r="S22" s="12"/>
      <c r="U22" s="12"/>
      <c r="V22" s="12"/>
      <c r="W22" s="21"/>
      <c r="X22" s="12"/>
    </row>
    <row r="23" spans="1:24" x14ac:dyDescent="0.2">
      <c r="A23" s="49"/>
      <c r="B23" s="50"/>
      <c r="C23" s="51" t="s">
        <v>29</v>
      </c>
      <c r="D23" s="52">
        <f>+X13</f>
        <v>0.86446104589114192</v>
      </c>
      <c r="E23" s="50"/>
      <c r="F23" s="53"/>
      <c r="G23" s="48"/>
      <c r="H23" s="48"/>
      <c r="I23" s="48"/>
      <c r="M23" s="31"/>
      <c r="N23" s="31"/>
      <c r="O23" s="31"/>
      <c r="P23" s="31"/>
    </row>
    <row r="24" spans="1:24" x14ac:dyDescent="0.2">
      <c r="A24" s="54"/>
      <c r="B24" s="48"/>
      <c r="C24" s="48"/>
      <c r="D24" s="48"/>
      <c r="E24" s="48"/>
      <c r="F24" s="48"/>
      <c r="G24" s="48"/>
      <c r="H24" s="48"/>
      <c r="I24" s="48"/>
    </row>
    <row r="25" spans="1:24" x14ac:dyDescent="0.2">
      <c r="A25" s="42" t="s">
        <v>56</v>
      </c>
      <c r="B25" s="58"/>
      <c r="C25" s="44" t="s">
        <v>35</v>
      </c>
      <c r="D25" s="60">
        <f>+F22-U13</f>
        <v>71720.987654320983</v>
      </c>
      <c r="E25" s="48"/>
      <c r="F25" s="48"/>
      <c r="G25" s="48"/>
      <c r="H25" s="48"/>
      <c r="I25" s="48"/>
    </row>
    <row r="26" spans="1:24" x14ac:dyDescent="0.2">
      <c r="A26" s="54"/>
      <c r="B26" s="48"/>
      <c r="C26" s="48"/>
      <c r="D26" s="48"/>
      <c r="E26" s="48"/>
      <c r="F26" s="48"/>
      <c r="G26" s="48"/>
      <c r="H26" s="48"/>
      <c r="I26" s="48"/>
    </row>
    <row r="27" spans="1:24" x14ac:dyDescent="0.2">
      <c r="A27" s="42" t="s">
        <v>39</v>
      </c>
      <c r="B27" s="58"/>
      <c r="C27" s="58"/>
      <c r="D27" s="61">
        <f>+X13</f>
        <v>0.86446104589114192</v>
      </c>
      <c r="E27" s="48" t="s">
        <v>45</v>
      </c>
      <c r="F27" s="48"/>
      <c r="G27" s="48"/>
      <c r="H27" s="48"/>
      <c r="I27" s="48"/>
    </row>
    <row r="28" spans="1:24" x14ac:dyDescent="0.2">
      <c r="A28" s="54"/>
      <c r="B28" s="48"/>
      <c r="C28" s="48"/>
      <c r="D28" s="62"/>
      <c r="E28" s="48"/>
      <c r="F28" s="48"/>
      <c r="G28" s="48"/>
      <c r="H28" s="48"/>
      <c r="I28" s="48"/>
    </row>
    <row r="29" spans="1:24" x14ac:dyDescent="0.2">
      <c r="A29" s="42" t="s">
        <v>38</v>
      </c>
      <c r="B29" s="58"/>
      <c r="C29" s="58"/>
      <c r="D29" s="61">
        <f>+W13</f>
        <v>0.9101123595505618</v>
      </c>
      <c r="E29" s="48" t="s">
        <v>46</v>
      </c>
      <c r="F29" s="48"/>
      <c r="G29" s="48"/>
      <c r="H29" s="48"/>
      <c r="I29" s="48"/>
    </row>
    <row r="30" spans="1:24" x14ac:dyDescent="0.2">
      <c r="A30" s="23"/>
    </row>
  </sheetData>
  <mergeCells count="2">
    <mergeCell ref="A1:D1"/>
    <mergeCell ref="S2:V2"/>
  </mergeCells>
  <pageMargins left="0.7" right="0.7" top="0.75" bottom="0.75" header="0.3" footer="0.3"/>
  <pageSetup orientation="portrait" horizontalDpi="300" verticalDpi="300" r:id="rId1"/>
  <ignoredErrors>
    <ignoredError sqref="S5 S7:S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Mata</dc:creator>
  <cp:lastModifiedBy>Alvaro Mata</cp:lastModifiedBy>
  <dcterms:created xsi:type="dcterms:W3CDTF">2011-02-09T03:41:58Z</dcterms:created>
  <dcterms:modified xsi:type="dcterms:W3CDTF">2014-07-24T23:03:04Z</dcterms:modified>
</cp:coreProperties>
</file>